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6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J48" i="1"/>
  <c r="O48" s="1"/>
  <c r="N47"/>
  <c r="M47"/>
  <c r="L47"/>
  <c r="K47"/>
  <c r="J47"/>
  <c r="I47"/>
  <c r="H47"/>
  <c r="G47"/>
  <c r="F47"/>
  <c r="E47"/>
  <c r="D47"/>
  <c r="C47"/>
  <c r="O47" s="1"/>
  <c r="O46"/>
  <c r="O45"/>
  <c r="O44"/>
  <c r="O43"/>
  <c r="O42"/>
  <c r="N40"/>
  <c r="M40"/>
  <c r="L40"/>
  <c r="K40"/>
  <c r="J40"/>
  <c r="I40"/>
  <c r="H40"/>
  <c r="G40"/>
  <c r="F40"/>
  <c r="E40"/>
  <c r="D40"/>
  <c r="C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N10"/>
  <c r="N49" s="1"/>
  <c r="M10"/>
  <c r="M49" s="1"/>
  <c r="L10"/>
  <c r="L49" s="1"/>
  <c r="K10"/>
  <c r="K49" s="1"/>
  <c r="J10"/>
  <c r="J49" s="1"/>
  <c r="I10"/>
  <c r="I49" s="1"/>
  <c r="H10"/>
  <c r="H49" s="1"/>
  <c r="G10"/>
  <c r="G49" s="1"/>
  <c r="F10"/>
  <c r="F49" s="1"/>
  <c r="E10"/>
  <c r="E49" s="1"/>
  <c r="D10"/>
  <c r="D49" s="1"/>
  <c r="C10"/>
  <c r="C49" s="1"/>
  <c r="O9"/>
  <c r="O8"/>
  <c r="O7"/>
  <c r="O6"/>
  <c r="O5"/>
  <c r="O4"/>
  <c r="O10" l="1"/>
  <c r="O49" s="1"/>
  <c r="O40"/>
</calcChain>
</file>

<file path=xl/sharedStrings.xml><?xml version="1.0" encoding="utf-8"?>
<sst xmlns="http://schemas.openxmlformats.org/spreadsheetml/2006/main" count="68" uniqueCount="68">
  <si>
    <t>LA INTERMEDIO</t>
  </si>
  <si>
    <t>cons. sanit.</t>
  </si>
  <si>
    <t>cons. non san.</t>
  </si>
  <si>
    <t>prest. sanit.</t>
  </si>
  <si>
    <t>serv. sanit.</t>
  </si>
  <si>
    <t>serv. non san.</t>
  </si>
  <si>
    <t>pers. RS</t>
  </si>
  <si>
    <t>pers. RP</t>
  </si>
  <si>
    <t>pers. RT</t>
  </si>
  <si>
    <t>pers. RA</t>
  </si>
  <si>
    <t>amm.</t>
  </si>
  <si>
    <t>sopr. /ins.</t>
  </si>
  <si>
    <t>altri costi</t>
  </si>
  <si>
    <t>totale</t>
  </si>
  <si>
    <t>ASSIST.SANIT.COLLETTIVA</t>
  </si>
  <si>
    <t>cdr 1.1</t>
  </si>
  <si>
    <t>Ig.sanità pubblica</t>
  </si>
  <si>
    <t>Ig.alimenti nutriz.</t>
  </si>
  <si>
    <t>Prev.sic.amb.lavoro</t>
  </si>
  <si>
    <t>San.veterinaria</t>
  </si>
  <si>
    <t>Serv.medico legale</t>
  </si>
  <si>
    <t>costi comuni ass.collettiva</t>
  </si>
  <si>
    <t>totale costi diretti ass.collettiva</t>
  </si>
  <si>
    <t>ASSIST.DISTRETTUALE</t>
  </si>
  <si>
    <t>Guardia medica</t>
  </si>
  <si>
    <t>Medicina generale</t>
  </si>
  <si>
    <t>Emerg.sanit.territ.</t>
  </si>
  <si>
    <t>Assist.farmaceutica</t>
  </si>
  <si>
    <t>20500-20700</t>
  </si>
  <si>
    <t>Assist.integr.e protesica</t>
  </si>
  <si>
    <t>Assist.specialistica</t>
  </si>
  <si>
    <t>ADI</t>
  </si>
  <si>
    <t>cdr 2b.1</t>
  </si>
  <si>
    <t>Consultori</t>
  </si>
  <si>
    <t>Ass.amb.dom.psich.</t>
  </si>
  <si>
    <t>Ass.amb.dom.disabili</t>
  </si>
  <si>
    <t>Ass.amb.dom.dipend.</t>
  </si>
  <si>
    <t>Ass.amb.dom.anziani</t>
  </si>
  <si>
    <t>Ass.amb.dom.mal.term.</t>
  </si>
  <si>
    <t>Ass.amb.dom.HIV</t>
  </si>
  <si>
    <t>Ass.semires.psich.</t>
  </si>
  <si>
    <t>Ass.semires.disabili</t>
  </si>
  <si>
    <t>Ass.semires.dipend.</t>
  </si>
  <si>
    <t>Ass.semires.anziani</t>
  </si>
  <si>
    <t>Ass.semires.HIV</t>
  </si>
  <si>
    <t>Ass.semires.mal.term.</t>
  </si>
  <si>
    <t>Ass.resid.psichiatrica</t>
  </si>
  <si>
    <t>Ass.resid.disabili</t>
  </si>
  <si>
    <t>Ass.resid.dipendenze</t>
  </si>
  <si>
    <t>Ass.resid.anziani</t>
  </si>
  <si>
    <t>Ass.resid.affetti HIV</t>
  </si>
  <si>
    <t>Ass.resid.mal.terminali</t>
  </si>
  <si>
    <t>Assist.idrotermale</t>
  </si>
  <si>
    <t>costi comuni assist.distrettuale</t>
  </si>
  <si>
    <t>totale costi diretti ass.distrettuale</t>
  </si>
  <si>
    <t>ASSIST.OSPEDALIERA</t>
  </si>
  <si>
    <t>cdr 3a</t>
  </si>
  <si>
    <t>centri con att.ricovero</t>
  </si>
  <si>
    <t>cdr 3b</t>
  </si>
  <si>
    <t>centri intermedi</t>
  </si>
  <si>
    <t>cdr 3c</t>
  </si>
  <si>
    <t>poliamb.centralizz.</t>
  </si>
  <si>
    <t>cdr 3d</t>
  </si>
  <si>
    <t>Pronto soccorso</t>
  </si>
  <si>
    <t>costi comuni assist.ospedaliera</t>
  </si>
  <si>
    <t>totale costi diretti ass.ospedaliera</t>
  </si>
  <si>
    <t>costi generali</t>
  </si>
  <si>
    <t>totale generale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</si>
</sst>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 applyAlignment="1">
      <alignment horizontal="left"/>
    </xf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6" xfId="0" applyNumberFormat="1" applyBorder="1"/>
    <xf numFmtId="164" fontId="0" fillId="0" borderId="15" xfId="0" applyNumberFormat="1" applyFill="1" applyBorder="1"/>
    <xf numFmtId="0" fontId="0" fillId="0" borderId="13" xfId="0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4" xfId="0" applyBorder="1" applyAlignment="1">
      <alignment horizontal="left"/>
    </xf>
    <xf numFmtId="164" fontId="0" fillId="0" borderId="14" xfId="0" applyNumberFormat="1" applyFill="1" applyBorder="1"/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O49"/>
    </sheetView>
  </sheetViews>
  <sheetFormatPr defaultRowHeight="15"/>
  <cols>
    <col min="1" max="1" width="11.7109375" bestFit="1" customWidth="1"/>
    <col min="2" max="2" width="22.7109375" bestFit="1" customWidth="1"/>
    <col min="3" max="3" width="10.5703125" bestFit="1" customWidth="1"/>
    <col min="4" max="4" width="9.5703125" bestFit="1" customWidth="1"/>
    <col min="5" max="5" width="10.5703125" bestFit="1" customWidth="1"/>
    <col min="6" max="6" width="11.5703125" bestFit="1" customWidth="1"/>
    <col min="7" max="8" width="10.5703125" bestFit="1" customWidth="1"/>
    <col min="10" max="12" width="9.5703125" bestFit="1" customWidth="1"/>
    <col min="14" max="14" width="10.5703125" bestFit="1" customWidth="1"/>
    <col min="15" max="15" width="11.5703125" bestFit="1" customWidth="1"/>
  </cols>
  <sheetData>
    <row r="1" spans="1:1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ht="30.75" thickBot="1">
      <c r="A2" s="32"/>
      <c r="B2" s="33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2" t="s">
        <v>13</v>
      </c>
    </row>
    <row r="3" spans="1:15">
      <c r="A3" s="34" t="s">
        <v>14</v>
      </c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15">
      <c r="A4" s="3" t="s">
        <v>15</v>
      </c>
      <c r="B4" s="4" t="s">
        <v>16</v>
      </c>
      <c r="C4" s="5">
        <v>787026</v>
      </c>
      <c r="D4" s="5">
        <v>165823</v>
      </c>
      <c r="E4" s="5">
        <v>0</v>
      </c>
      <c r="F4" s="5">
        <v>28241</v>
      </c>
      <c r="G4" s="5">
        <v>58824</v>
      </c>
      <c r="H4" s="5">
        <v>2755093</v>
      </c>
      <c r="I4" s="5">
        <v>0</v>
      </c>
      <c r="J4" s="5">
        <v>263655</v>
      </c>
      <c r="K4" s="5">
        <v>274308</v>
      </c>
      <c r="L4" s="5">
        <v>0</v>
      </c>
      <c r="M4" s="5">
        <v>-584</v>
      </c>
      <c r="N4" s="5">
        <v>147896</v>
      </c>
      <c r="O4" s="6">
        <f t="shared" ref="O4:O9" si="0">C4+D4+E4+F4+G4+H4+I4+J4+K4+L4+M4+N4</f>
        <v>4480282</v>
      </c>
    </row>
    <row r="5" spans="1:15">
      <c r="A5" s="3">
        <v>10200</v>
      </c>
      <c r="B5" s="4" t="s">
        <v>17</v>
      </c>
      <c r="C5" s="5">
        <v>381</v>
      </c>
      <c r="D5" s="5">
        <v>1047</v>
      </c>
      <c r="E5" s="5">
        <v>8292</v>
      </c>
      <c r="F5" s="5">
        <v>0</v>
      </c>
      <c r="G5" s="5">
        <v>10953</v>
      </c>
      <c r="H5" s="5">
        <v>188825</v>
      </c>
      <c r="I5" s="5">
        <v>0</v>
      </c>
      <c r="J5" s="5">
        <v>17565</v>
      </c>
      <c r="K5" s="5">
        <v>0</v>
      </c>
      <c r="L5" s="5">
        <v>0</v>
      </c>
      <c r="M5" s="5">
        <v>0</v>
      </c>
      <c r="N5" s="5">
        <v>20434</v>
      </c>
      <c r="O5" s="6">
        <f t="shared" si="0"/>
        <v>247497</v>
      </c>
    </row>
    <row r="6" spans="1:15">
      <c r="A6" s="3">
        <v>10300</v>
      </c>
      <c r="B6" s="4" t="s">
        <v>18</v>
      </c>
      <c r="C6" s="5">
        <v>0</v>
      </c>
      <c r="D6" s="5">
        <v>772</v>
      </c>
      <c r="E6" s="5">
        <v>0</v>
      </c>
      <c r="F6" s="5">
        <v>152781</v>
      </c>
      <c r="G6" s="5">
        <v>7130</v>
      </c>
      <c r="H6" s="5">
        <v>392725</v>
      </c>
      <c r="I6" s="5">
        <v>0</v>
      </c>
      <c r="J6" s="5">
        <v>0</v>
      </c>
      <c r="K6" s="5">
        <v>70102</v>
      </c>
      <c r="L6" s="5">
        <v>0</v>
      </c>
      <c r="M6" s="5">
        <v>0</v>
      </c>
      <c r="N6" s="5">
        <v>18140</v>
      </c>
      <c r="O6" s="6">
        <f t="shared" si="0"/>
        <v>641650</v>
      </c>
    </row>
    <row r="7" spans="1:15">
      <c r="A7" s="3">
        <v>10400</v>
      </c>
      <c r="B7" s="4" t="s">
        <v>19</v>
      </c>
      <c r="C7" s="5">
        <v>39447</v>
      </c>
      <c r="D7" s="5">
        <v>6366</v>
      </c>
      <c r="E7" s="5">
        <v>533</v>
      </c>
      <c r="F7" s="5">
        <v>1515797</v>
      </c>
      <c r="G7" s="5">
        <v>37750</v>
      </c>
      <c r="H7" s="5">
        <v>2357182</v>
      </c>
      <c r="I7" s="5">
        <v>0</v>
      </c>
      <c r="J7" s="5">
        <v>33863</v>
      </c>
      <c r="K7" s="5">
        <v>136504</v>
      </c>
      <c r="L7" s="5">
        <v>0</v>
      </c>
      <c r="M7" s="5">
        <v>-63013</v>
      </c>
      <c r="N7" s="5">
        <v>80611</v>
      </c>
      <c r="O7" s="6">
        <f t="shared" si="0"/>
        <v>4145040</v>
      </c>
    </row>
    <row r="8" spans="1:15">
      <c r="A8" s="3">
        <v>10600</v>
      </c>
      <c r="B8" s="4" t="s">
        <v>20</v>
      </c>
      <c r="C8" s="5">
        <v>0</v>
      </c>
      <c r="D8" s="5">
        <v>4161</v>
      </c>
      <c r="E8" s="5">
        <v>11055</v>
      </c>
      <c r="F8" s="5">
        <v>94490</v>
      </c>
      <c r="G8" s="5">
        <v>1085</v>
      </c>
      <c r="H8" s="5">
        <v>1225829</v>
      </c>
      <c r="I8" s="5">
        <v>0</v>
      </c>
      <c r="J8" s="5">
        <v>73101</v>
      </c>
      <c r="K8" s="5">
        <v>276413</v>
      </c>
      <c r="L8" s="5">
        <v>0</v>
      </c>
      <c r="M8" s="5">
        <v>0</v>
      </c>
      <c r="N8" s="5">
        <v>57481</v>
      </c>
      <c r="O8" s="6">
        <f t="shared" si="0"/>
        <v>1743615</v>
      </c>
    </row>
    <row r="9" spans="1:15">
      <c r="A9" s="16" t="s">
        <v>21</v>
      </c>
      <c r="B9" s="17"/>
      <c r="C9" s="5">
        <v>225521</v>
      </c>
      <c r="D9" s="5">
        <v>33797</v>
      </c>
      <c r="E9" s="5">
        <v>-1</v>
      </c>
      <c r="F9" s="5">
        <v>9868</v>
      </c>
      <c r="G9" s="5">
        <v>121934</v>
      </c>
      <c r="H9" s="5">
        <v>451037</v>
      </c>
      <c r="I9" s="5">
        <v>2984</v>
      </c>
      <c r="J9" s="5">
        <v>65675</v>
      </c>
      <c r="K9" s="5">
        <v>111120</v>
      </c>
      <c r="L9" s="5">
        <v>134442</v>
      </c>
      <c r="M9" s="5">
        <v>33816</v>
      </c>
      <c r="N9" s="5">
        <v>957078</v>
      </c>
      <c r="O9" s="6">
        <f t="shared" si="0"/>
        <v>2147271</v>
      </c>
    </row>
    <row r="10" spans="1:15" ht="15.75" thickBot="1">
      <c r="A10" s="19" t="s">
        <v>22</v>
      </c>
      <c r="B10" s="20"/>
      <c r="C10" s="7">
        <f>C4+C5+C6+C7+C8+C9</f>
        <v>1052375</v>
      </c>
      <c r="D10" s="7">
        <f t="shared" ref="D10:O10" si="1">D4+D5+D6+D7+D8+D9</f>
        <v>211966</v>
      </c>
      <c r="E10" s="7">
        <f t="shared" si="1"/>
        <v>19879</v>
      </c>
      <c r="F10" s="7">
        <f t="shared" si="1"/>
        <v>1801177</v>
      </c>
      <c r="G10" s="7">
        <f t="shared" si="1"/>
        <v>237676</v>
      </c>
      <c r="H10" s="7">
        <f t="shared" si="1"/>
        <v>7370691</v>
      </c>
      <c r="I10" s="7">
        <f t="shared" si="1"/>
        <v>2984</v>
      </c>
      <c r="J10" s="7">
        <f t="shared" si="1"/>
        <v>453859</v>
      </c>
      <c r="K10" s="7">
        <f t="shared" si="1"/>
        <v>868447</v>
      </c>
      <c r="L10" s="7">
        <f t="shared" si="1"/>
        <v>134442</v>
      </c>
      <c r="M10" s="7">
        <f t="shared" si="1"/>
        <v>-29781</v>
      </c>
      <c r="N10" s="7">
        <f t="shared" si="1"/>
        <v>1281640</v>
      </c>
      <c r="O10" s="7">
        <f t="shared" si="1"/>
        <v>13405355</v>
      </c>
    </row>
    <row r="11" spans="1:15">
      <c r="A11" s="21" t="s">
        <v>23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4"/>
    </row>
    <row r="12" spans="1:15">
      <c r="A12" s="3">
        <v>20100</v>
      </c>
      <c r="B12" s="4" t="s">
        <v>24</v>
      </c>
      <c r="C12" s="5">
        <v>100916</v>
      </c>
      <c r="D12" s="5">
        <v>1213</v>
      </c>
      <c r="E12" s="5">
        <v>0</v>
      </c>
      <c r="F12" s="5">
        <v>3324731</v>
      </c>
      <c r="G12" s="5">
        <v>39081</v>
      </c>
      <c r="H12" s="5">
        <v>97743</v>
      </c>
      <c r="I12" s="5">
        <v>0</v>
      </c>
      <c r="J12" s="5">
        <v>0</v>
      </c>
      <c r="K12" s="5">
        <v>52074</v>
      </c>
      <c r="L12" s="5">
        <v>0</v>
      </c>
      <c r="M12" s="5">
        <v>-36</v>
      </c>
      <c r="N12" s="5">
        <v>38387</v>
      </c>
      <c r="O12" s="8">
        <f t="shared" ref="O12:O40" si="2">C12+D12+E12+F12+G12+H12+I12+J12+K12+L12+M12+N12</f>
        <v>3654109</v>
      </c>
    </row>
    <row r="13" spans="1:15">
      <c r="A13" s="3">
        <v>20200</v>
      </c>
      <c r="B13" s="4" t="s">
        <v>25</v>
      </c>
      <c r="C13" s="5">
        <v>13751</v>
      </c>
      <c r="D13" s="5">
        <v>17829</v>
      </c>
      <c r="E13" s="5">
        <v>257</v>
      </c>
      <c r="F13" s="5">
        <v>14832518</v>
      </c>
      <c r="G13" s="5">
        <v>11958</v>
      </c>
      <c r="H13" s="5">
        <v>574538</v>
      </c>
      <c r="I13" s="5">
        <v>0</v>
      </c>
      <c r="J13" s="5">
        <v>189585</v>
      </c>
      <c r="K13" s="5">
        <v>1066728</v>
      </c>
      <c r="L13" s="5">
        <v>0</v>
      </c>
      <c r="M13" s="5">
        <v>-100112</v>
      </c>
      <c r="N13" s="5">
        <v>64013</v>
      </c>
      <c r="O13" s="8">
        <f t="shared" si="2"/>
        <v>16671065</v>
      </c>
    </row>
    <row r="14" spans="1:15">
      <c r="A14" s="3">
        <v>20300</v>
      </c>
      <c r="B14" s="4" t="s">
        <v>26</v>
      </c>
      <c r="C14" s="5">
        <v>60478</v>
      </c>
      <c r="D14" s="5">
        <v>11039</v>
      </c>
      <c r="E14" s="5">
        <v>133855</v>
      </c>
      <c r="F14" s="5">
        <v>977778</v>
      </c>
      <c r="G14" s="5">
        <v>39400</v>
      </c>
      <c r="H14" s="5">
        <v>3201269</v>
      </c>
      <c r="I14" s="5">
        <v>0</v>
      </c>
      <c r="J14" s="5">
        <v>686566</v>
      </c>
      <c r="K14" s="5">
        <v>0</v>
      </c>
      <c r="L14" s="5">
        <v>0</v>
      </c>
      <c r="M14" s="5">
        <v>-578</v>
      </c>
      <c r="N14" s="5">
        <v>68949</v>
      </c>
      <c r="O14" s="8">
        <f t="shared" si="2"/>
        <v>5178756</v>
      </c>
    </row>
    <row r="15" spans="1:15">
      <c r="A15" s="3">
        <v>20400</v>
      </c>
      <c r="B15" s="4" t="s">
        <v>27</v>
      </c>
      <c r="C15" s="5">
        <v>9283706</v>
      </c>
      <c r="D15" s="5">
        <v>4322</v>
      </c>
      <c r="E15" s="5">
        <v>1545889</v>
      </c>
      <c r="F15" s="5">
        <v>29329130</v>
      </c>
      <c r="G15" s="5">
        <v>295336</v>
      </c>
      <c r="H15" s="5">
        <v>652466</v>
      </c>
      <c r="I15" s="5">
        <v>0</v>
      </c>
      <c r="J15" s="5">
        <v>55525</v>
      </c>
      <c r="K15" s="5">
        <v>446560</v>
      </c>
      <c r="L15" s="5">
        <v>0</v>
      </c>
      <c r="M15" s="5">
        <v>-5536</v>
      </c>
      <c r="N15" s="5">
        <v>369810</v>
      </c>
      <c r="O15" s="8">
        <f t="shared" si="2"/>
        <v>41977208</v>
      </c>
    </row>
    <row r="16" spans="1:15">
      <c r="A16" s="9" t="s">
        <v>28</v>
      </c>
      <c r="B16" s="4" t="s">
        <v>29</v>
      </c>
      <c r="C16" s="5">
        <v>56290</v>
      </c>
      <c r="D16" s="5">
        <v>3399</v>
      </c>
      <c r="E16" s="5">
        <v>78766</v>
      </c>
      <c r="F16" s="5">
        <v>7895582</v>
      </c>
      <c r="G16" s="5">
        <v>56491</v>
      </c>
      <c r="H16" s="5">
        <v>162500</v>
      </c>
      <c r="I16" s="5">
        <v>0</v>
      </c>
      <c r="J16" s="5">
        <v>25544</v>
      </c>
      <c r="K16" s="5">
        <v>205496</v>
      </c>
      <c r="L16" s="5">
        <v>0</v>
      </c>
      <c r="M16" s="5">
        <v>-3090</v>
      </c>
      <c r="N16" s="5">
        <v>23351</v>
      </c>
      <c r="O16" s="8">
        <f t="shared" si="2"/>
        <v>8504329</v>
      </c>
    </row>
    <row r="17" spans="1:15">
      <c r="A17" s="3">
        <v>20600</v>
      </c>
      <c r="B17" s="4" t="s">
        <v>30</v>
      </c>
      <c r="C17" s="5">
        <v>311236</v>
      </c>
      <c r="D17" s="5">
        <v>24137</v>
      </c>
      <c r="E17" s="5">
        <v>14986</v>
      </c>
      <c r="F17" s="5">
        <v>16111794</v>
      </c>
      <c r="G17" s="5">
        <v>75450</v>
      </c>
      <c r="H17" s="5">
        <v>4291977</v>
      </c>
      <c r="I17" s="5">
        <v>0</v>
      </c>
      <c r="J17" s="5">
        <v>183703</v>
      </c>
      <c r="K17" s="5">
        <v>534917</v>
      </c>
      <c r="L17" s="5">
        <v>0</v>
      </c>
      <c r="M17" s="5">
        <v>-155555</v>
      </c>
      <c r="N17" s="5">
        <v>266944</v>
      </c>
      <c r="O17" s="8">
        <f t="shared" si="2"/>
        <v>21659589</v>
      </c>
    </row>
    <row r="18" spans="1:15">
      <c r="A18" s="10">
        <v>20801</v>
      </c>
      <c r="B18" s="11" t="s">
        <v>31</v>
      </c>
      <c r="C18" s="5">
        <v>1154534</v>
      </c>
      <c r="D18" s="5">
        <v>4287</v>
      </c>
      <c r="E18" s="5">
        <v>623</v>
      </c>
      <c r="F18" s="5">
        <v>87185</v>
      </c>
      <c r="G18" s="5">
        <v>2764</v>
      </c>
      <c r="H18" s="5">
        <v>770660</v>
      </c>
      <c r="I18" s="5">
        <v>0</v>
      </c>
      <c r="J18" s="5">
        <v>96453</v>
      </c>
      <c r="K18" s="5">
        <v>166266</v>
      </c>
      <c r="L18" s="5">
        <v>0</v>
      </c>
      <c r="M18" s="5">
        <v>-1806</v>
      </c>
      <c r="N18" s="5">
        <v>21663</v>
      </c>
      <c r="O18" s="8">
        <f t="shared" si="2"/>
        <v>2302629</v>
      </c>
    </row>
    <row r="19" spans="1:15">
      <c r="A19" s="3" t="s">
        <v>32</v>
      </c>
      <c r="B19" s="12" t="s">
        <v>33</v>
      </c>
      <c r="C19" s="5">
        <v>8104</v>
      </c>
      <c r="D19" s="5">
        <v>3496</v>
      </c>
      <c r="E19" s="5">
        <v>17958</v>
      </c>
      <c r="F19" s="5">
        <v>131008</v>
      </c>
      <c r="G19" s="5">
        <v>12411</v>
      </c>
      <c r="H19" s="5">
        <v>814135</v>
      </c>
      <c r="I19" s="5">
        <v>0</v>
      </c>
      <c r="J19" s="5">
        <v>140393</v>
      </c>
      <c r="K19" s="5">
        <v>56679</v>
      </c>
      <c r="L19" s="5">
        <v>0</v>
      </c>
      <c r="M19" s="5">
        <v>0</v>
      </c>
      <c r="N19" s="5">
        <v>47108</v>
      </c>
      <c r="O19" s="6">
        <f t="shared" si="2"/>
        <v>1231292</v>
      </c>
    </row>
    <row r="20" spans="1:15">
      <c r="A20" s="3">
        <v>20803</v>
      </c>
      <c r="B20" s="12" t="s">
        <v>34</v>
      </c>
      <c r="C20" s="13">
        <v>222990</v>
      </c>
      <c r="D20" s="13">
        <v>3628</v>
      </c>
      <c r="E20" s="13">
        <v>1035390</v>
      </c>
      <c r="F20" s="13">
        <v>58231</v>
      </c>
      <c r="G20" s="13">
        <v>16980</v>
      </c>
      <c r="H20" s="13">
        <v>2922942</v>
      </c>
      <c r="I20" s="13">
        <v>0</v>
      </c>
      <c r="J20" s="13">
        <v>69388</v>
      </c>
      <c r="K20" s="13">
        <v>0</v>
      </c>
      <c r="L20" s="13">
        <v>0</v>
      </c>
      <c r="M20" s="13">
        <v>-290</v>
      </c>
      <c r="N20" s="13">
        <v>87921</v>
      </c>
      <c r="O20" s="6">
        <f t="shared" si="2"/>
        <v>4417180</v>
      </c>
    </row>
    <row r="21" spans="1:15">
      <c r="A21" s="3">
        <v>20804</v>
      </c>
      <c r="B21" s="12" t="s">
        <v>35</v>
      </c>
      <c r="C21" s="5">
        <v>16</v>
      </c>
      <c r="D21" s="5">
        <v>249</v>
      </c>
      <c r="E21" s="5">
        <v>0</v>
      </c>
      <c r="F21" s="5">
        <v>5540120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-32</v>
      </c>
      <c r="N21" s="5">
        <v>0</v>
      </c>
      <c r="O21" s="6">
        <f t="shared" si="2"/>
        <v>5540353</v>
      </c>
    </row>
    <row r="22" spans="1:15">
      <c r="A22" s="3">
        <v>20805</v>
      </c>
      <c r="B22" s="12" t="s">
        <v>36</v>
      </c>
      <c r="C22" s="13">
        <v>97864</v>
      </c>
      <c r="D22" s="13">
        <v>279</v>
      </c>
      <c r="E22" s="13">
        <v>-1</v>
      </c>
      <c r="F22" s="13">
        <v>6</v>
      </c>
      <c r="G22" s="13">
        <v>6768</v>
      </c>
      <c r="H22" s="13">
        <v>605471</v>
      </c>
      <c r="I22" s="13">
        <v>0</v>
      </c>
      <c r="J22" s="13">
        <v>156868</v>
      </c>
      <c r="K22" s="13">
        <v>24768</v>
      </c>
      <c r="L22" s="13">
        <v>0</v>
      </c>
      <c r="M22" s="13">
        <v>-847</v>
      </c>
      <c r="N22" s="13">
        <v>33394</v>
      </c>
      <c r="O22" s="6">
        <f t="shared" si="2"/>
        <v>924570</v>
      </c>
    </row>
    <row r="23" spans="1:15">
      <c r="A23" s="3">
        <v>20806</v>
      </c>
      <c r="B23" s="12" t="s">
        <v>37</v>
      </c>
      <c r="C23" s="13">
        <v>0</v>
      </c>
      <c r="D23" s="13">
        <v>1962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1188</v>
      </c>
      <c r="O23" s="6">
        <f t="shared" si="2"/>
        <v>3150</v>
      </c>
    </row>
    <row r="24" spans="1:15">
      <c r="A24" s="3">
        <v>20807</v>
      </c>
      <c r="B24" s="12" t="s">
        <v>38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6">
        <f t="shared" si="2"/>
        <v>0</v>
      </c>
    </row>
    <row r="25" spans="1:15">
      <c r="A25" s="3">
        <v>20808</v>
      </c>
      <c r="B25" s="12" t="s">
        <v>39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6">
        <f t="shared" si="2"/>
        <v>0</v>
      </c>
    </row>
    <row r="26" spans="1:15">
      <c r="A26" s="3">
        <v>20901</v>
      </c>
      <c r="B26" s="12" t="s">
        <v>40</v>
      </c>
      <c r="C26" s="13">
        <v>8112</v>
      </c>
      <c r="D26" s="13">
        <v>2049</v>
      </c>
      <c r="E26" s="13">
        <v>0</v>
      </c>
      <c r="F26" s="13">
        <v>1673</v>
      </c>
      <c r="G26" s="13">
        <v>126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9</v>
      </c>
      <c r="O26" s="6">
        <f t="shared" si="2"/>
        <v>11969</v>
      </c>
    </row>
    <row r="27" spans="1:15">
      <c r="A27" s="3">
        <v>20902</v>
      </c>
      <c r="B27" s="12" t="s">
        <v>41</v>
      </c>
      <c r="C27" s="5">
        <v>0</v>
      </c>
      <c r="D27" s="5">
        <v>0</v>
      </c>
      <c r="E27" s="5">
        <v>0</v>
      </c>
      <c r="F27" s="5">
        <v>23644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6">
        <f t="shared" si="2"/>
        <v>23644</v>
      </c>
    </row>
    <row r="28" spans="1:15">
      <c r="A28" s="3">
        <v>20903</v>
      </c>
      <c r="B28" s="12" t="s">
        <v>42</v>
      </c>
      <c r="C28" s="13">
        <v>0</v>
      </c>
      <c r="D28" s="13">
        <v>1181</v>
      </c>
      <c r="E28" s="13">
        <v>18417</v>
      </c>
      <c r="F28" s="13">
        <v>0</v>
      </c>
      <c r="G28" s="13">
        <v>30694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6">
        <f t="shared" si="2"/>
        <v>50292</v>
      </c>
    </row>
    <row r="29" spans="1:15">
      <c r="A29" s="3">
        <v>20904</v>
      </c>
      <c r="B29" s="12" t="s">
        <v>43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6">
        <f t="shared" si="2"/>
        <v>0</v>
      </c>
    </row>
    <row r="30" spans="1:15">
      <c r="A30" s="3">
        <v>20905</v>
      </c>
      <c r="B30" s="12" t="s">
        <v>44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6">
        <f t="shared" si="2"/>
        <v>0</v>
      </c>
    </row>
    <row r="31" spans="1:15">
      <c r="A31" s="3">
        <v>20906</v>
      </c>
      <c r="B31" s="12" t="s">
        <v>45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6">
        <f t="shared" si="2"/>
        <v>0</v>
      </c>
    </row>
    <row r="32" spans="1:15">
      <c r="A32" s="3">
        <v>21001</v>
      </c>
      <c r="B32" s="12" t="s">
        <v>46</v>
      </c>
      <c r="C32" s="13">
        <v>164</v>
      </c>
      <c r="D32" s="13">
        <v>60</v>
      </c>
      <c r="E32" s="13">
        <v>388398</v>
      </c>
      <c r="F32" s="13">
        <v>651825</v>
      </c>
      <c r="G32" s="13">
        <v>12733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6">
        <f t="shared" si="2"/>
        <v>1053180</v>
      </c>
    </row>
    <row r="33" spans="1:15">
      <c r="A33" s="3">
        <v>21002</v>
      </c>
      <c r="B33" s="12" t="s">
        <v>47</v>
      </c>
      <c r="C33" s="5">
        <v>78356</v>
      </c>
      <c r="D33" s="5">
        <v>0</v>
      </c>
      <c r="E33" s="5">
        <v>2676147</v>
      </c>
      <c r="F33" s="5">
        <v>3044210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6">
        <f t="shared" si="2"/>
        <v>5798713</v>
      </c>
    </row>
    <row r="34" spans="1:15">
      <c r="A34" s="3">
        <v>21003</v>
      </c>
      <c r="B34" s="12" t="s">
        <v>48</v>
      </c>
      <c r="C34" s="13">
        <v>3684</v>
      </c>
      <c r="D34" s="13">
        <v>0</v>
      </c>
      <c r="E34" s="13">
        <v>489565</v>
      </c>
      <c r="F34" s="13">
        <v>24367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6">
        <f t="shared" si="2"/>
        <v>517616</v>
      </c>
    </row>
    <row r="35" spans="1:15">
      <c r="A35" s="3">
        <v>21004</v>
      </c>
      <c r="B35" s="12" t="s">
        <v>49</v>
      </c>
      <c r="C35" s="13">
        <v>0</v>
      </c>
      <c r="D35" s="13">
        <v>0</v>
      </c>
      <c r="E35" s="13">
        <v>9441979</v>
      </c>
      <c r="F35" s="13">
        <v>465164</v>
      </c>
      <c r="G35" s="13">
        <v>18190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6">
        <f t="shared" si="2"/>
        <v>9925333</v>
      </c>
    </row>
    <row r="36" spans="1:15">
      <c r="A36" s="3">
        <v>21005</v>
      </c>
      <c r="B36" s="12" t="s">
        <v>50</v>
      </c>
      <c r="C36" s="13">
        <v>0</v>
      </c>
      <c r="D36" s="13">
        <v>102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6">
        <f t="shared" si="2"/>
        <v>102</v>
      </c>
    </row>
    <row r="37" spans="1:15">
      <c r="A37" s="3">
        <v>21006</v>
      </c>
      <c r="B37" s="12" t="s">
        <v>51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6">
        <f t="shared" si="2"/>
        <v>0</v>
      </c>
    </row>
    <row r="38" spans="1:15">
      <c r="A38" s="3">
        <v>21100</v>
      </c>
      <c r="B38" s="12" t="s">
        <v>52</v>
      </c>
      <c r="C38" s="5">
        <v>187</v>
      </c>
      <c r="D38" s="5">
        <v>0</v>
      </c>
      <c r="E38" s="5">
        <v>87000</v>
      </c>
      <c r="F38" s="5">
        <v>592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6">
        <f t="shared" si="2"/>
        <v>87779</v>
      </c>
    </row>
    <row r="39" spans="1:15">
      <c r="A39" s="16" t="s">
        <v>53</v>
      </c>
      <c r="B39" s="18"/>
      <c r="C39" s="5">
        <v>1977530</v>
      </c>
      <c r="D39" s="5">
        <v>176251</v>
      </c>
      <c r="E39" s="5">
        <v>10585</v>
      </c>
      <c r="F39" s="5">
        <v>470426</v>
      </c>
      <c r="G39" s="5">
        <v>1363678</v>
      </c>
      <c r="H39" s="5">
        <v>3340204</v>
      </c>
      <c r="I39" s="5">
        <v>9622</v>
      </c>
      <c r="J39" s="5">
        <v>1382041</v>
      </c>
      <c r="K39" s="5">
        <v>1330324</v>
      </c>
      <c r="L39" s="5">
        <v>1507935</v>
      </c>
      <c r="M39" s="5">
        <v>285598</v>
      </c>
      <c r="N39" s="5">
        <v>9689096</v>
      </c>
      <c r="O39" s="6">
        <f t="shared" si="2"/>
        <v>21543290</v>
      </c>
    </row>
    <row r="40" spans="1:15" ht="15.75" thickBot="1">
      <c r="A40" s="19" t="s">
        <v>54</v>
      </c>
      <c r="B40" s="20"/>
      <c r="C40" s="7">
        <f>C12+C13+C14+C15+C16+C17+C18+C19+C20+C21+C22+C23+C24+C25+C26+C27+C28+C29+C30+C31+C32+C33+C34+C35+C36+C37+C38+C39</f>
        <v>13377918</v>
      </c>
      <c r="D40" s="7">
        <f t="shared" ref="D40:N40" si="3">D12+D13+D14+D15+D16+D17+D18+D19+D20+D21+D22+D23+D24+D25+D26+D27+D28+D29+D30+D31+D32+D33+D34+D35+D36+D37+D38+D39</f>
        <v>255483</v>
      </c>
      <c r="E40" s="7">
        <f t="shared" si="3"/>
        <v>15939814</v>
      </c>
      <c r="F40" s="7">
        <f t="shared" si="3"/>
        <v>82969984</v>
      </c>
      <c r="G40" s="7">
        <f t="shared" si="3"/>
        <v>1982060</v>
      </c>
      <c r="H40" s="7">
        <f t="shared" si="3"/>
        <v>17433905</v>
      </c>
      <c r="I40" s="7">
        <f t="shared" si="3"/>
        <v>9622</v>
      </c>
      <c r="J40" s="7">
        <f t="shared" si="3"/>
        <v>2986066</v>
      </c>
      <c r="K40" s="7">
        <f t="shared" si="3"/>
        <v>3883812</v>
      </c>
      <c r="L40" s="7">
        <f t="shared" si="3"/>
        <v>1507935</v>
      </c>
      <c r="M40" s="7">
        <f t="shared" si="3"/>
        <v>17716</v>
      </c>
      <c r="N40" s="7">
        <f t="shared" si="3"/>
        <v>10711833</v>
      </c>
      <c r="O40" s="6">
        <f t="shared" si="2"/>
        <v>151076148</v>
      </c>
    </row>
    <row r="41" spans="1:15">
      <c r="A41" s="21" t="s">
        <v>55</v>
      </c>
      <c r="B41" s="25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8"/>
    </row>
    <row r="42" spans="1:15">
      <c r="A42" s="3" t="s">
        <v>56</v>
      </c>
      <c r="B42" s="4" t="s">
        <v>57</v>
      </c>
      <c r="C42" s="5">
        <v>10367416.11900923</v>
      </c>
      <c r="D42" s="5">
        <v>219650.14982643654</v>
      </c>
      <c r="E42" s="5">
        <v>559794.4812496478</v>
      </c>
      <c r="F42" s="5">
        <v>72245076.231763616</v>
      </c>
      <c r="G42" s="5">
        <v>5585050.4167171139</v>
      </c>
      <c r="H42" s="5">
        <v>24614026.471232358</v>
      </c>
      <c r="I42" s="5">
        <v>0</v>
      </c>
      <c r="J42" s="5">
        <v>518249.05561270809</v>
      </c>
      <c r="K42" s="5">
        <v>115841.29835072374</v>
      </c>
      <c r="L42" s="5">
        <v>657101.21969698998</v>
      </c>
      <c r="M42" s="5">
        <v>683291.08756253927</v>
      </c>
      <c r="N42" s="5">
        <v>4643019.5240128431</v>
      </c>
      <c r="O42" s="6">
        <f t="shared" ref="O42:O48" si="4">C42+D42+E42+F42+G42+H42+I42+J42+K42+L42+M42+N42</f>
        <v>120208516.05503421</v>
      </c>
    </row>
    <row r="43" spans="1:15">
      <c r="A43" s="3" t="s">
        <v>58</v>
      </c>
      <c r="B43" s="4" t="s">
        <v>59</v>
      </c>
      <c r="C43" s="5">
        <v>5314081.3551155794</v>
      </c>
      <c r="D43" s="5">
        <v>157075.93353466538</v>
      </c>
      <c r="E43" s="5">
        <v>216678.2824433762</v>
      </c>
      <c r="F43" s="5">
        <v>93319.265188327656</v>
      </c>
      <c r="G43" s="5">
        <v>1726064.3551467902</v>
      </c>
      <c r="H43" s="5">
        <v>10673472.979689738</v>
      </c>
      <c r="I43" s="5">
        <v>0</v>
      </c>
      <c r="J43" s="5">
        <v>200682.83150901238</v>
      </c>
      <c r="K43" s="5">
        <v>253871.19055635345</v>
      </c>
      <c r="L43" s="5">
        <v>349588.50263206114</v>
      </c>
      <c r="M43" s="5">
        <v>-157907.21285013086</v>
      </c>
      <c r="N43" s="5">
        <v>3860691.3701555473</v>
      </c>
      <c r="O43" s="6">
        <f t="shared" si="4"/>
        <v>22687618.853121322</v>
      </c>
    </row>
    <row r="44" spans="1:15">
      <c r="A44" s="3" t="s">
        <v>60</v>
      </c>
      <c r="B44" s="4" t="s">
        <v>61</v>
      </c>
      <c r="C44" s="5">
        <v>112068.87362970269</v>
      </c>
      <c r="D44" s="5">
        <v>26612.631695663687</v>
      </c>
      <c r="E44" s="5">
        <v>47081.923460664431</v>
      </c>
      <c r="F44" s="5">
        <v>37904.055722249126</v>
      </c>
      <c r="G44" s="5">
        <v>17333.959523504171</v>
      </c>
      <c r="H44" s="5">
        <v>2378860.9520778465</v>
      </c>
      <c r="I44" s="5">
        <v>0</v>
      </c>
      <c r="J44" s="5">
        <v>32759.540018551386</v>
      </c>
      <c r="K44" s="5">
        <v>3809.8762571642969</v>
      </c>
      <c r="L44" s="5">
        <v>44249.421171935464</v>
      </c>
      <c r="M44" s="5">
        <v>18656.697353736963</v>
      </c>
      <c r="N44" s="5">
        <v>249233.77115741975</v>
      </c>
      <c r="O44" s="6">
        <f t="shared" si="4"/>
        <v>2968571.7020684388</v>
      </c>
    </row>
    <row r="45" spans="1:15">
      <c r="A45" s="14" t="s">
        <v>62</v>
      </c>
      <c r="B45" s="15" t="s">
        <v>63</v>
      </c>
      <c r="C45" s="5">
        <v>326975.62612210156</v>
      </c>
      <c r="D45" s="5">
        <v>23785.656275301102</v>
      </c>
      <c r="E45" s="5">
        <v>14135.718731461689</v>
      </c>
      <c r="F45" s="5">
        <v>186021.67370962302</v>
      </c>
      <c r="G45" s="5">
        <v>275541.05762261496</v>
      </c>
      <c r="H45" s="5">
        <v>3118286.0740928436</v>
      </c>
      <c r="I45" s="5">
        <v>0</v>
      </c>
      <c r="J45" s="5">
        <v>135819.23729167692</v>
      </c>
      <c r="K45" s="5">
        <v>40450.476859848117</v>
      </c>
      <c r="L45" s="5">
        <v>68710.254830962367</v>
      </c>
      <c r="M45" s="5">
        <v>154036.22284338763</v>
      </c>
      <c r="N45" s="5">
        <v>632984.05797918933</v>
      </c>
      <c r="O45" s="6">
        <f t="shared" si="4"/>
        <v>4976746.0563590098</v>
      </c>
    </row>
    <row r="46" spans="1:15">
      <c r="A46" s="16" t="s">
        <v>64</v>
      </c>
      <c r="B46" s="17"/>
      <c r="C46" s="5">
        <v>1139029.7032867307</v>
      </c>
      <c r="D46" s="5">
        <v>38193.173180140555</v>
      </c>
      <c r="E46" s="5">
        <v>133512.59411484978</v>
      </c>
      <c r="F46" s="5">
        <v>6810.3975775651788</v>
      </c>
      <c r="G46" s="5">
        <v>284011.29478830512</v>
      </c>
      <c r="H46" s="5">
        <v>3288181.2116072155</v>
      </c>
      <c r="I46" s="5">
        <v>272123.50799999997</v>
      </c>
      <c r="J46" s="5">
        <v>0</v>
      </c>
      <c r="K46" s="5">
        <v>1163267.0063759102</v>
      </c>
      <c r="L46" s="5">
        <v>175003.5925680513</v>
      </c>
      <c r="M46" s="5">
        <v>-373612.49230215681</v>
      </c>
      <c r="N46" s="5">
        <v>988650.84769371385</v>
      </c>
      <c r="O46" s="6">
        <f t="shared" si="4"/>
        <v>7115170.836890325</v>
      </c>
    </row>
    <row r="47" spans="1:15">
      <c r="A47" s="16" t="s">
        <v>65</v>
      </c>
      <c r="B47" s="18"/>
      <c r="C47" s="5">
        <f>C42+C43+C44+C45+C46</f>
        <v>17259571.677163344</v>
      </c>
      <c r="D47" s="5">
        <f t="shared" ref="D47:N47" si="5">D42+D43+D44+D45+D46</f>
        <v>465317.54451220727</v>
      </c>
      <c r="E47" s="5">
        <f t="shared" si="5"/>
        <v>971202.99999999988</v>
      </c>
      <c r="F47" s="5">
        <f t="shared" si="5"/>
        <v>72569131.623961374</v>
      </c>
      <c r="G47" s="5">
        <f t="shared" si="5"/>
        <v>7888001.0837983284</v>
      </c>
      <c r="H47" s="5">
        <f t="shared" si="5"/>
        <v>44072827.688699998</v>
      </c>
      <c r="I47" s="5">
        <f t="shared" si="5"/>
        <v>272123.50799999997</v>
      </c>
      <c r="J47" s="5">
        <f t="shared" si="5"/>
        <v>887510.6644319488</v>
      </c>
      <c r="K47" s="5">
        <f t="shared" si="5"/>
        <v>1577239.8483999998</v>
      </c>
      <c r="L47" s="5">
        <f t="shared" si="5"/>
        <v>1294652.9909000001</v>
      </c>
      <c r="M47" s="5">
        <f t="shared" si="5"/>
        <v>324464.30260737619</v>
      </c>
      <c r="N47" s="5">
        <f t="shared" si="5"/>
        <v>10374579.570998712</v>
      </c>
      <c r="O47" s="6">
        <f t="shared" si="4"/>
        <v>157956623.50347331</v>
      </c>
    </row>
    <row r="48" spans="1:15">
      <c r="A48" s="16" t="s">
        <v>66</v>
      </c>
      <c r="B48" s="18"/>
      <c r="C48" s="5">
        <v>164574.10449999999</v>
      </c>
      <c r="D48" s="5">
        <v>198248</v>
      </c>
      <c r="E48" s="5">
        <v>4199</v>
      </c>
      <c r="F48" s="5">
        <v>54953</v>
      </c>
      <c r="G48" s="5">
        <v>7794374.1205000002</v>
      </c>
      <c r="H48" s="5">
        <v>943824.29949999996</v>
      </c>
      <c r="I48" s="5">
        <v>293098.63199999998</v>
      </c>
      <c r="J48" s="5">
        <f>437204.3195+2026342</f>
        <v>2463546.3195000002</v>
      </c>
      <c r="K48" s="5">
        <v>2553482</v>
      </c>
      <c r="L48" s="5">
        <v>140389</v>
      </c>
      <c r="M48" s="5">
        <v>-636971</v>
      </c>
      <c r="N48" s="5">
        <v>2297953.0715000001</v>
      </c>
      <c r="O48" s="6">
        <f t="shared" si="4"/>
        <v>16271670.547499999</v>
      </c>
    </row>
    <row r="49" spans="1:15" ht="15.75" thickBot="1">
      <c r="A49" s="19" t="s">
        <v>67</v>
      </c>
      <c r="B49" s="20"/>
      <c r="C49" s="7">
        <f>C10+C40+C47+C48</f>
        <v>31854438.781663343</v>
      </c>
      <c r="D49" s="7">
        <f t="shared" ref="D49:M49" si="6">D10+D40+D47+D48</f>
        <v>1131014.5445122072</v>
      </c>
      <c r="E49" s="7">
        <f t="shared" si="6"/>
        <v>16935095</v>
      </c>
      <c r="F49" s="7">
        <f t="shared" si="6"/>
        <v>157395245.62396139</v>
      </c>
      <c r="G49" s="7">
        <f t="shared" si="6"/>
        <v>17902111.204298329</v>
      </c>
      <c r="H49" s="7">
        <f t="shared" si="6"/>
        <v>69821247.988199994</v>
      </c>
      <c r="I49" s="7">
        <f t="shared" si="6"/>
        <v>577828.1399999999</v>
      </c>
      <c r="J49" s="7">
        <f t="shared" si="6"/>
        <v>6790981.9839319494</v>
      </c>
      <c r="K49" s="7">
        <f t="shared" si="6"/>
        <v>8882980.8484000005</v>
      </c>
      <c r="L49" s="7">
        <f t="shared" si="6"/>
        <v>3077418.9909000001</v>
      </c>
      <c r="M49" s="7">
        <f t="shared" si="6"/>
        <v>-324571.69739262381</v>
      </c>
      <c r="N49" s="7">
        <f>N10+N40+N47+N48</f>
        <v>24666005.642498713</v>
      </c>
      <c r="O49" s="7">
        <f>O10+O40+O47+O48</f>
        <v>338709797.0509733</v>
      </c>
    </row>
  </sheetData>
  <mergeCells count="16">
    <mergeCell ref="A10:B10"/>
    <mergeCell ref="A1:O1"/>
    <mergeCell ref="A2:B2"/>
    <mergeCell ref="A3:B3"/>
    <mergeCell ref="C3:O3"/>
    <mergeCell ref="A9:B9"/>
    <mergeCell ref="C11:O11"/>
    <mergeCell ref="A39:B39"/>
    <mergeCell ref="A40:B40"/>
    <mergeCell ref="A41:B41"/>
    <mergeCell ref="C41:O41"/>
    <mergeCell ref="A46:B46"/>
    <mergeCell ref="A47:B47"/>
    <mergeCell ref="A48:B48"/>
    <mergeCell ref="A49:B49"/>
    <mergeCell ref="A11:B1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2016-02-15T14:21:52Z</dcterms:modified>
</cp:coreProperties>
</file>